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55B9232-5ACC-4F89-AF24-482794FE787B}" xr6:coauthVersionLast="36" xr6:coauthVersionMax="47" xr10:uidLastSave="{00000000-0000-0000-0000-000000000000}"/>
  <bookViews>
    <workbookView xWindow="0" yWindow="0" windowWidth="23040" windowHeight="9300" xr2:uid="{00000000-000D-0000-FFFF-FFFF00000000}"/>
  </bookViews>
  <sheets>
    <sheet name="2025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8" l="1"/>
  <c r="E10" i="8"/>
  <c r="H10" i="8" s="1"/>
  <c r="D18" i="8"/>
  <c r="G18" i="8" s="1"/>
  <c r="D19" i="8"/>
  <c r="G19" i="8" s="1"/>
  <c r="D20" i="8"/>
  <c r="G20" i="8" s="1"/>
  <c r="D21" i="8"/>
  <c r="G21" i="8" s="1"/>
  <c r="D22" i="8"/>
  <c r="D23" i="8"/>
  <c r="D17" i="8"/>
  <c r="E11" i="8"/>
  <c r="H11" i="8" s="1"/>
  <c r="E9" i="8"/>
  <c r="H9" i="8" s="1"/>
  <c r="E8" i="8"/>
  <c r="E7" i="8"/>
  <c r="H7" i="8" s="1"/>
  <c r="E6" i="8"/>
  <c r="H6" i="8" s="1"/>
  <c r="J24" i="8"/>
  <c r="I24" i="8"/>
  <c r="F24" i="8"/>
  <c r="H22" i="8" s="1"/>
  <c r="C24" i="8"/>
  <c r="B24" i="8"/>
  <c r="G23" i="8"/>
  <c r="G22" i="8"/>
  <c r="H20" i="8"/>
  <c r="G17" i="8"/>
  <c r="K12" i="8"/>
  <c r="J12" i="8"/>
  <c r="G12" i="8"/>
  <c r="I7" i="8" s="1"/>
  <c r="C12" i="8"/>
  <c r="B12" i="8"/>
  <c r="F10" i="8" l="1"/>
  <c r="E12" i="8"/>
  <c r="F12" i="8" s="1"/>
  <c r="H8" i="8"/>
  <c r="D24" i="8"/>
  <c r="E23" i="8" s="1"/>
  <c r="H23" i="8"/>
  <c r="H19" i="8"/>
  <c r="I8" i="8"/>
  <c r="I12" i="8"/>
  <c r="I9" i="8"/>
  <c r="E17" i="8"/>
  <c r="I6" i="8"/>
  <c r="I11" i="8"/>
  <c r="H17" i="8"/>
  <c r="H21" i="8"/>
  <c r="H24" i="8"/>
  <c r="H18" i="8"/>
  <c r="H12" i="8" l="1"/>
  <c r="F8" i="8"/>
  <c r="F9" i="8"/>
  <c r="F7" i="8"/>
  <c r="F6" i="8"/>
  <c r="F11" i="8"/>
  <c r="E22" i="8"/>
  <c r="E18" i="8"/>
  <c r="G24" i="8"/>
  <c r="E20" i="8"/>
  <c r="E24" i="8"/>
  <c r="E19" i="8"/>
  <c r="E21" i="8"/>
</calcChain>
</file>

<file path=xl/sharedStrings.xml><?xml version="1.0" encoding="utf-8"?>
<sst xmlns="http://schemas.openxmlformats.org/spreadsheetml/2006/main" count="39" uniqueCount="34">
  <si>
    <t>Económica - Capítulo</t>
  </si>
  <si>
    <t>Previsiones Iniciales</t>
  </si>
  <si>
    <t>Modif Previs Aumento</t>
  </si>
  <si>
    <t>Modif Previs Disminución</t>
  </si>
  <si>
    <t>Previsiones Definitivas</t>
  </si>
  <si>
    <t>Derechos Recon Netos</t>
  </si>
  <si>
    <t>Recaudación Neta</t>
  </si>
  <si>
    <t>Pend Cobro</t>
  </si>
  <si>
    <t>3 - TASAS, PRECIOS PÚBLICOS Y OTROS INGRESOS</t>
  </si>
  <si>
    <t>4 - TRANSFERENCIAS CORRIENTES</t>
  </si>
  <si>
    <t>5 - INGRESOS PATRIMONIALES</t>
  </si>
  <si>
    <t>7 - TRANSFERENCIAS DE CAPITAL</t>
  </si>
  <si>
    <t>8 - ACTIVOS FINANCIEROS</t>
  </si>
  <si>
    <t>Suma Total</t>
  </si>
  <si>
    <t>% capítulo sobre total presupuesto</t>
  </si>
  <si>
    <t xml:space="preserve">% derechos sobre presupuesto capitulo </t>
  </si>
  <si>
    <t xml:space="preserve">% derechos capítulo sobre total </t>
  </si>
  <si>
    <t>Presupuestos de Ingresos</t>
  </si>
  <si>
    <t>Presupuestos de Gastos</t>
  </si>
  <si>
    <t xml:space="preserve"> Total</t>
  </si>
  <si>
    <t>Crédito Inicial</t>
  </si>
  <si>
    <t>Crédito Total</t>
  </si>
  <si>
    <t>Modificaciones de crédito</t>
  </si>
  <si>
    <t>Obligaciones reconocidas</t>
  </si>
  <si>
    <t>Pagos Netos</t>
  </si>
  <si>
    <t>Pendiente de Pago</t>
  </si>
  <si>
    <t>1 - GASTOS DE PERSONAL</t>
  </si>
  <si>
    <t>2 - GASTOS CORRIENTES</t>
  </si>
  <si>
    <t>3 - GASTOS FINANCIEROS</t>
  </si>
  <si>
    <t>6 - INVERSIONES REALES</t>
  </si>
  <si>
    <t>9 - PASIVOS FINANCIEROS</t>
  </si>
  <si>
    <t>%obligac sobre crédito capit</t>
  </si>
  <si>
    <t>% oblig capítulo sobre total</t>
  </si>
  <si>
    <t>Ejecución del Presupuesto de Ingresos y Gastos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</si>
</sst>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0"/>
      <color theme="1"/>
      <name val="Calibri"/>
    </font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6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3A70"/>
        <bgColor rgb="FF000000"/>
      </patternFill>
    </fill>
  </fills>
  <borders count="9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979991"/>
      </left>
      <right/>
      <top style="medium">
        <color indexed="64"/>
      </top>
      <bottom style="medium">
        <color indexed="64"/>
      </bottom>
      <diagonal/>
    </border>
    <border>
      <left style="thin">
        <color rgb="FF97999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8" fillId="0" borderId="0"/>
  </cellStyleXfs>
  <cellXfs count="38">
    <xf numFmtId="0" fontId="0" fillId="0" borderId="0" xfId="0"/>
    <xf numFmtId="0" fontId="5" fillId="2" borderId="2" xfId="0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right" vertical="top" wrapText="1"/>
    </xf>
    <xf numFmtId="10" fontId="5" fillId="3" borderId="2" xfId="1" applyNumberFormat="1" applyFont="1" applyFill="1" applyBorder="1" applyAlignment="1">
      <alignment horizontal="right" vertical="top" wrapText="1"/>
    </xf>
    <xf numFmtId="10" fontId="5" fillId="3" borderId="2" xfId="0" applyNumberFormat="1" applyFont="1" applyFill="1" applyBorder="1" applyAlignment="1">
      <alignment horizontal="right" vertical="top" wrapText="1"/>
    </xf>
    <xf numFmtId="4" fontId="5" fillId="3" borderId="3" xfId="0" applyNumberFormat="1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left" vertical="top"/>
    </xf>
    <xf numFmtId="4" fontId="5" fillId="3" borderId="2" xfId="0" applyNumberFormat="1" applyFont="1" applyFill="1" applyBorder="1" applyAlignment="1">
      <alignment horizontal="right" vertical="top"/>
    </xf>
    <xf numFmtId="10" fontId="5" fillId="3" borderId="2" xfId="1" applyNumberFormat="1" applyFont="1" applyFill="1" applyBorder="1" applyAlignment="1">
      <alignment horizontal="right" vertical="top"/>
    </xf>
    <xf numFmtId="10" fontId="5" fillId="3" borderId="2" xfId="0" applyNumberFormat="1" applyFont="1" applyFill="1" applyBorder="1" applyAlignment="1">
      <alignment horizontal="right" vertical="top"/>
    </xf>
    <xf numFmtId="4" fontId="5" fillId="3" borderId="3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7" fillId="5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4" fontId="5" fillId="3" borderId="1" xfId="0" applyNumberFormat="1" applyFont="1" applyFill="1" applyBorder="1" applyAlignment="1">
      <alignment horizontal="right" vertical="top"/>
    </xf>
    <xf numFmtId="10" fontId="5" fillId="3" borderId="1" xfId="1" applyNumberFormat="1" applyFont="1" applyFill="1" applyBorder="1" applyAlignment="1">
      <alignment horizontal="right" vertical="top"/>
    </xf>
    <xf numFmtId="10" fontId="5" fillId="3" borderId="1" xfId="0" applyNumberFormat="1" applyFont="1" applyFill="1" applyBorder="1" applyAlignment="1">
      <alignment horizontal="right" vertical="top"/>
    </xf>
    <xf numFmtId="4" fontId="5" fillId="3" borderId="5" xfId="0" applyNumberFormat="1" applyFont="1" applyFill="1" applyBorder="1" applyAlignment="1">
      <alignment horizontal="right" vertical="top"/>
    </xf>
    <xf numFmtId="0" fontId="4" fillId="4" borderId="6" xfId="0" applyFont="1" applyFill="1" applyBorder="1" applyAlignment="1">
      <alignment horizontal="left" vertical="top" wrapText="1"/>
    </xf>
    <xf numFmtId="4" fontId="4" fillId="4" borderId="7" xfId="0" applyNumberFormat="1" applyFont="1" applyFill="1" applyBorder="1" applyAlignment="1">
      <alignment horizontal="right" vertical="top" wrapText="1"/>
    </xf>
    <xf numFmtId="10" fontId="4" fillId="4" borderId="7" xfId="1" applyNumberFormat="1" applyFont="1" applyFill="1" applyBorder="1" applyAlignment="1">
      <alignment horizontal="right" vertical="top" wrapText="1"/>
    </xf>
    <xf numFmtId="10" fontId="5" fillId="4" borderId="7" xfId="1" applyNumberFormat="1" applyFont="1" applyFill="1" applyBorder="1" applyAlignment="1">
      <alignment horizontal="right" vertical="top" wrapText="1"/>
    </xf>
    <xf numFmtId="10" fontId="4" fillId="4" borderId="7" xfId="0" applyNumberFormat="1" applyFont="1" applyFill="1" applyBorder="1" applyAlignment="1">
      <alignment horizontal="right" vertical="top" wrapText="1"/>
    </xf>
    <xf numFmtId="4" fontId="4" fillId="4" borderId="8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4" fontId="5" fillId="3" borderId="1" xfId="0" applyNumberFormat="1" applyFont="1" applyFill="1" applyBorder="1" applyAlignment="1">
      <alignment horizontal="right" vertical="top" wrapText="1"/>
    </xf>
    <xf numFmtId="10" fontId="5" fillId="3" borderId="1" xfId="1" applyNumberFormat="1" applyFont="1" applyFill="1" applyBorder="1" applyAlignment="1">
      <alignment horizontal="right" vertical="top" wrapText="1"/>
    </xf>
    <xf numFmtId="10" fontId="5" fillId="3" borderId="1" xfId="0" applyNumberFormat="1" applyFont="1" applyFill="1" applyBorder="1" applyAlignment="1">
      <alignment horizontal="right" vertical="top" wrapText="1"/>
    </xf>
    <xf numFmtId="4" fontId="5" fillId="3" borderId="5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7" fillId="5" borderId="4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196F8-36E1-47EC-951C-21669C009A6D}">
  <dimension ref="A1:K25"/>
  <sheetViews>
    <sheetView showGridLines="0" tabSelected="1" workbookViewId="0">
      <selection activeCell="A2" sqref="A2:K2"/>
    </sheetView>
  </sheetViews>
  <sheetFormatPr baseColWidth="10" defaultColWidth="9.109375" defaultRowHeight="14.4" x14ac:dyDescent="0.3"/>
  <cols>
    <col min="1" max="1" width="42.44140625" customWidth="1"/>
    <col min="2" max="2" width="19.6640625" customWidth="1"/>
    <col min="3" max="3" width="15.109375" customWidth="1"/>
    <col min="4" max="4" width="13.88671875" customWidth="1"/>
    <col min="5" max="5" width="18" customWidth="1"/>
    <col min="6" max="6" width="13.5546875" customWidth="1"/>
    <col min="7" max="7" width="16.6640625" customWidth="1"/>
    <col min="8" max="9" width="18.88671875" customWidth="1"/>
    <col min="10" max="10" width="13.5546875" bestFit="1" customWidth="1"/>
    <col min="11" max="11" width="11.88671875" customWidth="1"/>
    <col min="12" max="12" width="10.109375" customWidth="1"/>
    <col min="13" max="13" width="5.44140625" customWidth="1"/>
  </cols>
  <sheetData>
    <row r="1" spans="1:11" x14ac:dyDescent="0.3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1" x14ac:dyDescent="0.3">
      <c r="A2" s="37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16" customFormat="1" ht="15.75" customHeight="1" x14ac:dyDescent="0.3">
      <c r="A4" s="36" t="s">
        <v>17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41.4" x14ac:dyDescent="0.3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14</v>
      </c>
      <c r="G5" s="13" t="s">
        <v>5</v>
      </c>
      <c r="H5" s="13" t="s">
        <v>15</v>
      </c>
      <c r="I5" s="13" t="s">
        <v>16</v>
      </c>
      <c r="J5" s="13" t="s">
        <v>6</v>
      </c>
      <c r="K5" s="14" t="s">
        <v>7</v>
      </c>
    </row>
    <row r="6" spans="1:11" x14ac:dyDescent="0.3">
      <c r="A6" s="6" t="s">
        <v>8</v>
      </c>
      <c r="B6" s="7">
        <v>17429000</v>
      </c>
      <c r="C6" s="7">
        <v>55409</v>
      </c>
      <c r="D6" s="7">
        <v>0</v>
      </c>
      <c r="E6" s="7">
        <f>+B6+C6+D6</f>
        <v>17484409</v>
      </c>
      <c r="F6" s="8">
        <f>E6/E12</f>
        <v>0.10884611066915037</v>
      </c>
      <c r="G6" s="7">
        <v>17702206.960000001</v>
      </c>
      <c r="H6" s="8">
        <f>G6/E6</f>
        <v>1.0124566955623151</v>
      </c>
      <c r="I6" s="9">
        <f>G6/G12</f>
        <v>0.15361463140226819</v>
      </c>
      <c r="J6" s="7">
        <v>17020183.140000001</v>
      </c>
      <c r="K6" s="10">
        <v>682023.82</v>
      </c>
    </row>
    <row r="7" spans="1:11" x14ac:dyDescent="0.3">
      <c r="A7" s="6" t="s">
        <v>9</v>
      </c>
      <c r="B7" s="7">
        <v>85148214</v>
      </c>
      <c r="C7" s="7">
        <v>611479.49</v>
      </c>
      <c r="D7" s="7">
        <v>0</v>
      </c>
      <c r="E7" s="7">
        <f t="shared" ref="E7:E11" si="0">+B7+C7+D7</f>
        <v>85759693.489999995</v>
      </c>
      <c r="F7" s="8">
        <f>E7/E12</f>
        <v>0.53388187662305042</v>
      </c>
      <c r="G7" s="7">
        <v>83803697.519999996</v>
      </c>
      <c r="H7" s="8">
        <f t="shared" ref="H7:H12" si="1">G7/E7</f>
        <v>0.9771921296543804</v>
      </c>
      <c r="I7" s="9">
        <f>G7/G12</f>
        <v>0.72722424575483413</v>
      </c>
      <c r="J7" s="7">
        <v>83761628.079999998</v>
      </c>
      <c r="K7" s="10">
        <v>42069.440000000002</v>
      </c>
    </row>
    <row r="8" spans="1:11" x14ac:dyDescent="0.3">
      <c r="A8" s="6" t="s">
        <v>10</v>
      </c>
      <c r="B8" s="7">
        <v>837200</v>
      </c>
      <c r="C8" s="7">
        <v>0</v>
      </c>
      <c r="D8" s="7">
        <v>0</v>
      </c>
      <c r="E8" s="7">
        <f t="shared" si="0"/>
        <v>837200</v>
      </c>
      <c r="F8" s="8">
        <f>E8/E12</f>
        <v>5.2118412382261637E-3</v>
      </c>
      <c r="G8" s="7">
        <v>583474.96</v>
      </c>
      <c r="H8" s="8">
        <f t="shared" si="1"/>
        <v>0.69693616817964643</v>
      </c>
      <c r="I8" s="9">
        <f>G8/G12</f>
        <v>5.0632269250598097E-3</v>
      </c>
      <c r="J8" s="7">
        <v>547555.83999999997</v>
      </c>
      <c r="K8" s="10">
        <v>35919.120000000003</v>
      </c>
    </row>
    <row r="9" spans="1:11" x14ac:dyDescent="0.3">
      <c r="A9" s="6" t="s">
        <v>11</v>
      </c>
      <c r="B9" s="7">
        <v>10721289</v>
      </c>
      <c r="C9" s="7">
        <v>0</v>
      </c>
      <c r="D9" s="7">
        <v>0</v>
      </c>
      <c r="E9" s="7">
        <f t="shared" si="0"/>
        <v>10721289</v>
      </c>
      <c r="F9" s="8">
        <f>E9/E12</f>
        <v>6.6743497536001617E-2</v>
      </c>
      <c r="G9" s="7">
        <v>6400180.1500000004</v>
      </c>
      <c r="H9" s="8">
        <f t="shared" si="1"/>
        <v>0.59695995043133343</v>
      </c>
      <c r="I9" s="9">
        <f>G9/G12</f>
        <v>5.5538912005261266E-2</v>
      </c>
      <c r="J9" s="7">
        <v>6388520.1500000004</v>
      </c>
      <c r="K9" s="10">
        <v>11660</v>
      </c>
    </row>
    <row r="10" spans="1:11" x14ac:dyDescent="0.3">
      <c r="A10" s="19" t="s">
        <v>12</v>
      </c>
      <c r="B10" s="20">
        <v>26288324</v>
      </c>
      <c r="C10" s="20">
        <v>18235840.52</v>
      </c>
      <c r="D10" s="20">
        <v>0</v>
      </c>
      <c r="E10" s="7">
        <f t="shared" ref="E10" si="2">+B10+C10+D10</f>
        <v>44524164.519999996</v>
      </c>
      <c r="F10" s="21">
        <f>E10/E11</f>
        <v>34.054096373562665</v>
      </c>
      <c r="G10" s="20">
        <v>5363230.9400000004</v>
      </c>
      <c r="H10" s="21">
        <f t="shared" ref="H10" si="3">G10/E10</f>
        <v>0.12045663288282182</v>
      </c>
      <c r="I10" s="22">
        <f>G10/G11</f>
        <v>3.8724372715460573</v>
      </c>
      <c r="J10" s="20">
        <v>5363230.9400000004</v>
      </c>
      <c r="K10" s="23">
        <v>0</v>
      </c>
    </row>
    <row r="11" spans="1:11" ht="15" thickBot="1" x14ac:dyDescent="0.35">
      <c r="A11" s="19" t="s">
        <v>30</v>
      </c>
      <c r="B11" s="20">
        <v>1307454</v>
      </c>
      <c r="C11" s="20">
        <v>0</v>
      </c>
      <c r="D11" s="20">
        <v>0</v>
      </c>
      <c r="E11" s="7">
        <f t="shared" si="0"/>
        <v>1307454</v>
      </c>
      <c r="F11" s="21">
        <f>E11/E12</f>
        <v>8.1393247423360623E-3</v>
      </c>
      <c r="G11" s="20">
        <v>1384975.55</v>
      </c>
      <c r="H11" s="21">
        <f t="shared" si="1"/>
        <v>1.0592919903874247</v>
      </c>
      <c r="I11" s="22">
        <f>G11/G12</f>
        <v>1.2018417200473384E-2</v>
      </c>
      <c r="J11" s="20">
        <v>1384975.55</v>
      </c>
      <c r="K11" s="23">
        <v>0</v>
      </c>
    </row>
    <row r="12" spans="1:11" ht="15" thickBot="1" x14ac:dyDescent="0.35">
      <c r="A12" s="24" t="s">
        <v>19</v>
      </c>
      <c r="B12" s="25">
        <f>SUM(B6:B11)</f>
        <v>141731481</v>
      </c>
      <c r="C12" s="25">
        <f>SUM(C6:C11)</f>
        <v>18902729.009999998</v>
      </c>
      <c r="D12" s="25">
        <v>0</v>
      </c>
      <c r="E12" s="25">
        <f>SUM(E6:E11)</f>
        <v>160634210.00999999</v>
      </c>
      <c r="F12" s="26">
        <f>E12/E12</f>
        <v>1</v>
      </c>
      <c r="G12" s="25">
        <f>SUM(G6:G11)</f>
        <v>115237766.07999998</v>
      </c>
      <c r="H12" s="27">
        <f t="shared" si="1"/>
        <v>0.71739242887817023</v>
      </c>
      <c r="I12" s="28">
        <f>G12/G12</f>
        <v>1</v>
      </c>
      <c r="J12" s="25">
        <f>SUM(J6:J11)</f>
        <v>114466093.7</v>
      </c>
      <c r="K12" s="29">
        <f>SUM(K6:K11)</f>
        <v>771672.38</v>
      </c>
    </row>
    <row r="13" spans="1:1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5" spans="1:11" ht="15.75" customHeight="1" x14ac:dyDescent="0.3">
      <c r="A15" s="18" t="s">
        <v>18</v>
      </c>
      <c r="B15" s="18"/>
      <c r="C15" s="18"/>
      <c r="D15" s="18"/>
      <c r="E15" s="18"/>
      <c r="F15" s="18"/>
      <c r="G15" s="18"/>
      <c r="H15" s="18"/>
      <c r="I15" s="18"/>
      <c r="J15" s="18"/>
    </row>
    <row r="16" spans="1:11" ht="27.6" x14ac:dyDescent="0.3">
      <c r="A16" s="12" t="s">
        <v>0</v>
      </c>
      <c r="B16" s="13" t="s">
        <v>20</v>
      </c>
      <c r="C16" s="13" t="s">
        <v>22</v>
      </c>
      <c r="D16" s="13" t="s">
        <v>21</v>
      </c>
      <c r="E16" s="13" t="s">
        <v>14</v>
      </c>
      <c r="F16" s="13" t="s">
        <v>23</v>
      </c>
      <c r="G16" s="13" t="s">
        <v>31</v>
      </c>
      <c r="H16" s="13" t="s">
        <v>32</v>
      </c>
      <c r="I16" s="13" t="s">
        <v>24</v>
      </c>
      <c r="J16" s="13" t="s">
        <v>25</v>
      </c>
    </row>
    <row r="17" spans="1:10" x14ac:dyDescent="0.3">
      <c r="A17" s="1" t="s">
        <v>26</v>
      </c>
      <c r="B17" s="2">
        <v>81925242</v>
      </c>
      <c r="C17" s="2">
        <v>78249.42</v>
      </c>
      <c r="D17" s="2">
        <f>+B17+C17</f>
        <v>82003491.420000002</v>
      </c>
      <c r="E17" s="3">
        <f>D17/D24</f>
        <v>0.5104983017932172</v>
      </c>
      <c r="F17" s="2">
        <v>79821101.769999996</v>
      </c>
      <c r="G17" s="4">
        <f>F17/D17</f>
        <v>0.97338662522523112</v>
      </c>
      <c r="H17" s="3">
        <f>F17/F24</f>
        <v>0.62590953017889239</v>
      </c>
      <c r="I17" s="2">
        <v>78322461.379999995</v>
      </c>
      <c r="J17" s="5">
        <v>1498640.39</v>
      </c>
    </row>
    <row r="18" spans="1:10" x14ac:dyDescent="0.3">
      <c r="A18" s="1" t="s">
        <v>27</v>
      </c>
      <c r="B18" s="2">
        <v>20951893</v>
      </c>
      <c r="C18" s="2">
        <v>2756015.2</v>
      </c>
      <c r="D18" s="2">
        <f t="shared" ref="D18:D23" si="4">+B18+C18</f>
        <v>23707908.199999999</v>
      </c>
      <c r="E18" s="3">
        <f>D18/D24</f>
        <v>0.14758940949455354</v>
      </c>
      <c r="F18" s="2">
        <v>17154176.149999999</v>
      </c>
      <c r="G18" s="4">
        <f t="shared" ref="G18:G23" si="5">F18/D18</f>
        <v>0.72356346267613769</v>
      </c>
      <c r="H18" s="3">
        <f>F18/F24</f>
        <v>0.13451283052431939</v>
      </c>
      <c r="I18" s="2">
        <v>16084689.26</v>
      </c>
      <c r="J18" s="5">
        <v>1069486.8899999999</v>
      </c>
    </row>
    <row r="19" spans="1:10" x14ac:dyDescent="0.3">
      <c r="A19" s="1" t="s">
        <v>28</v>
      </c>
      <c r="B19" s="2">
        <v>60078</v>
      </c>
      <c r="C19" s="2">
        <v>0</v>
      </c>
      <c r="D19" s="2">
        <f t="shared" si="4"/>
        <v>60078</v>
      </c>
      <c r="E19" s="3">
        <f>D19/D24</f>
        <v>3.7400501422617233E-4</v>
      </c>
      <c r="F19" s="2">
        <v>6664.8</v>
      </c>
      <c r="G19" s="4">
        <f t="shared" si="5"/>
        <v>0.11093578348147409</v>
      </c>
      <c r="H19" s="3">
        <f>F19/F24</f>
        <v>5.226139133930276E-5</v>
      </c>
      <c r="I19" s="2">
        <v>6664.8</v>
      </c>
      <c r="J19" s="5">
        <v>0</v>
      </c>
    </row>
    <row r="20" spans="1:10" x14ac:dyDescent="0.3">
      <c r="A20" s="1" t="s">
        <v>9</v>
      </c>
      <c r="B20" s="2">
        <v>5236609</v>
      </c>
      <c r="C20" s="2">
        <v>620599.28</v>
      </c>
      <c r="D20" s="2">
        <f t="shared" si="4"/>
        <v>5857208.2800000003</v>
      </c>
      <c r="E20" s="3">
        <f>D20/D24</f>
        <v>3.6463019176521429E-2</v>
      </c>
      <c r="F20" s="2">
        <v>4332477.6900000004</v>
      </c>
      <c r="G20" s="4">
        <f t="shared" si="5"/>
        <v>0.73968305084756181</v>
      </c>
      <c r="H20" s="3">
        <f>F20/F24</f>
        <v>3.3972709162448753E-2</v>
      </c>
      <c r="I20" s="2">
        <v>4195054.3</v>
      </c>
      <c r="J20" s="5">
        <v>137423.39000000001</v>
      </c>
    </row>
    <row r="21" spans="1:10" x14ac:dyDescent="0.3">
      <c r="A21" s="1" t="s">
        <v>29</v>
      </c>
      <c r="B21" s="2">
        <v>33279564</v>
      </c>
      <c r="C21" s="2">
        <v>15443686.630000001</v>
      </c>
      <c r="D21" s="2">
        <f t="shared" si="4"/>
        <v>48723250.630000003</v>
      </c>
      <c r="E21" s="3">
        <f>D21/D24</f>
        <v>0.30331802065678803</v>
      </c>
      <c r="F21" s="2">
        <v>26000321.77</v>
      </c>
      <c r="G21" s="4">
        <f t="shared" si="5"/>
        <v>0.53363274071026401</v>
      </c>
      <c r="H21" s="3">
        <f>F21/F24</f>
        <v>0.2038790347752015</v>
      </c>
      <c r="I21" s="2">
        <v>23397329.91</v>
      </c>
      <c r="J21" s="5">
        <v>2602991.86</v>
      </c>
    </row>
    <row r="22" spans="1:10" x14ac:dyDescent="0.3">
      <c r="A22" s="1" t="s">
        <v>12</v>
      </c>
      <c r="B22" s="2">
        <v>155000</v>
      </c>
      <c r="C22" s="2">
        <v>0</v>
      </c>
      <c r="D22" s="2">
        <f t="shared" si="4"/>
        <v>155000</v>
      </c>
      <c r="E22" s="3">
        <f>D22/D24</f>
        <v>9.6492521730178621E-4</v>
      </c>
      <c r="F22" s="2">
        <v>90593.72</v>
      </c>
      <c r="G22" s="4">
        <f t="shared" si="5"/>
        <v>0.58447561290322581</v>
      </c>
      <c r="H22" s="3">
        <f>F22/F24</f>
        <v>7.1038198502629019E-4</v>
      </c>
      <c r="I22" s="2">
        <v>90593.72</v>
      </c>
      <c r="J22" s="5">
        <v>0</v>
      </c>
    </row>
    <row r="23" spans="1:10" ht="15" thickBot="1" x14ac:dyDescent="0.35">
      <c r="A23" s="30" t="s">
        <v>30</v>
      </c>
      <c r="B23" s="31">
        <v>123095</v>
      </c>
      <c r="C23" s="2">
        <v>4178.4799999999996</v>
      </c>
      <c r="D23" s="2">
        <f t="shared" si="4"/>
        <v>127273.48</v>
      </c>
      <c r="E23" s="32">
        <f>D23/D24</f>
        <v>7.9231864739196477E-4</v>
      </c>
      <c r="F23" s="31">
        <v>122841.77</v>
      </c>
      <c r="G23" s="33">
        <f t="shared" si="5"/>
        <v>0.96517962736620388</v>
      </c>
      <c r="H23" s="32">
        <f>F23/F24</f>
        <v>9.6325198277256953E-4</v>
      </c>
      <c r="I23" s="31">
        <v>122841.77</v>
      </c>
      <c r="J23" s="34">
        <v>0</v>
      </c>
    </row>
    <row r="24" spans="1:10" ht="15" thickBot="1" x14ac:dyDescent="0.35">
      <c r="A24" s="24" t="s">
        <v>13</v>
      </c>
      <c r="B24" s="25">
        <f>SUM(B17:B23)</f>
        <v>141731481</v>
      </c>
      <c r="C24" s="25">
        <f>SUM(C17:C23)</f>
        <v>18902729.010000002</v>
      </c>
      <c r="D24" s="25">
        <f>SUM(D17:D23)</f>
        <v>160634210.00999999</v>
      </c>
      <c r="E24" s="26">
        <f>D24/D24</f>
        <v>1</v>
      </c>
      <c r="F24" s="25">
        <f>SUM(F17:F23)</f>
        <v>127528177.66999997</v>
      </c>
      <c r="G24" s="28">
        <f>F24/D24</f>
        <v>0.79390422290532592</v>
      </c>
      <c r="H24" s="28">
        <f>F24/F24</f>
        <v>1</v>
      </c>
      <c r="I24" s="25">
        <f>SUM(I17:I23)</f>
        <v>122219635.13999999</v>
      </c>
      <c r="J24" s="29">
        <f>SUM(J17:J23)</f>
        <v>5308542.5299999993</v>
      </c>
    </row>
    <row r="25" spans="1:10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3">
    <mergeCell ref="A1:K1"/>
    <mergeCell ref="A2:K2"/>
    <mergeCell ref="A4:K4"/>
  </mergeCells>
  <pageMargins left="0.7" right="0.7" top="0.75" bottom="0.75" header="0.3" footer="0.3"/>
  <pageSetup paperSize="9" orientation="portrait" horizontalDpi="1200" verticalDpi="1200" r:id="rId1"/>
  <ignoredErrors>
    <ignoredError sqref="E24 F1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2024-05-30T06:35:55Z</dcterms:created>
  <dcterms:modified xsi:type="dcterms:W3CDTF">2026-06-02T08:37:17Z</dcterms:modified>
</cp:coreProperties>
</file>