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PORTAL DE TRANSPARENCIA\INFORMACIÓN 2022\"/>
    </mc:Choice>
  </mc:AlternateContent>
  <bookViews>
    <workbookView xWindow="0" yWindow="0" windowWidth="28800" windowHeight="12000"/>
  </bookViews>
  <sheets>
    <sheet name="CALENDARIO AMORTIZACIÓN 2022" sheetId="2" r:id="rId1"/>
  </sheets>
  <calcPr calcId="162913"/>
  <extLst>
    <ext uri="GoogleSheetsCustomDataVersion2">
      <go:sheetsCustomData xmlns:go="http://customooxmlschemas.google.com/" r:id="rId6" roundtripDataChecksum="nKpk6qVB6Oj5LXDxnnO54IF/jUux2liLdioczDe/qCA="/>
    </ext>
  </extLst>
</workbook>
</file>

<file path=xl/calcChain.xml><?xml version="1.0" encoding="utf-8"?>
<calcChain xmlns="http://schemas.openxmlformats.org/spreadsheetml/2006/main">
  <c r="V37" i="2" l="1"/>
  <c r="W15" i="2"/>
  <c r="H15" i="2"/>
  <c r="D15" i="2"/>
  <c r="C15" i="2"/>
  <c r="B15" i="2"/>
  <c r="U14" i="2"/>
  <c r="T14" i="2"/>
  <c r="V14" i="2" s="1"/>
  <c r="X14" i="2" s="1"/>
  <c r="F14" i="2"/>
  <c r="E14" i="2"/>
  <c r="G14" i="2" s="1"/>
  <c r="U13" i="2"/>
  <c r="T13" i="2"/>
  <c r="F13" i="2"/>
  <c r="E13" i="2"/>
  <c r="G13" i="2" s="1"/>
  <c r="U12" i="2"/>
  <c r="T12" i="2"/>
  <c r="V12" i="2" s="1"/>
  <c r="X12" i="2" s="1"/>
  <c r="E12" i="2"/>
  <c r="E15" i="2" s="1"/>
  <c r="U11" i="2"/>
  <c r="T11" i="2"/>
  <c r="Y11" i="2" s="1"/>
  <c r="F11" i="2"/>
  <c r="G11" i="2" s="1"/>
  <c r="E11" i="2"/>
  <c r="G12" i="2" l="1"/>
  <c r="G16" i="2" s="1"/>
  <c r="U15" i="2"/>
  <c r="V11" i="2"/>
  <c r="X11" i="2" s="1"/>
  <c r="V13" i="2"/>
  <c r="X13" i="2" s="1"/>
  <c r="Y13" i="2"/>
  <c r="Y14" i="2"/>
  <c r="T15" i="2"/>
  <c r="F15" i="2"/>
  <c r="G15" i="2" s="1"/>
  <c r="Y12" i="2"/>
  <c r="V15" i="2" l="1"/>
  <c r="X15" i="2" s="1"/>
  <c r="Y15" i="2"/>
</calcChain>
</file>

<file path=xl/comments1.xml><?xml version="1.0" encoding="utf-8"?>
<comments xmlns="http://schemas.openxmlformats.org/spreadsheetml/2006/main">
  <authors>
    <author/>
  </authors>
  <commentList>
    <comment ref="W12" authorId="0" shapeId="0">
      <text>
        <r>
          <rPr>
            <sz val="10"/>
            <color rgb="FF000000"/>
            <rFont val="Arial"/>
            <scheme val="minor"/>
          </rPr>
          <t>Liquidación 2021(43.671,47-40190,97). PAGADO POR ANTICIPADO- SOLICITUD DE DEVOLUCIÓN
======</t>
        </r>
      </text>
    </comment>
    <comment ref="W14" authorId="0" shapeId="0">
      <text>
        <r>
          <rPr>
            <sz val="10"/>
            <color rgb="FF000000"/>
            <rFont val="Arial"/>
            <scheme val="minor"/>
          </rPr>
          <t>Liquidación 2021(59.183,14-41742,05). PAGADO POR ANTICIPADO- SOLICITUD DE DEVOLUCIÓN
======</t>
        </r>
      </text>
    </comment>
    <comment ref="V34" authorId="0" shapeId="0">
      <text>
        <r>
          <rPr>
            <sz val="10"/>
            <color rgb="FF000000"/>
            <rFont val="Arial"/>
            <scheme val="minor"/>
          </rPr>
          <t>Liquidación 2021(43.671,47-40190,97). PAGADO POR ANTICIPADO- SOLICITUD DE DEVOLUCIÓN
======</t>
        </r>
      </text>
    </comment>
    <comment ref="V36" authorId="0" shapeId="0">
      <text>
        <r>
          <rPr>
            <sz val="10"/>
            <color rgb="FF000000"/>
            <rFont val="Arial"/>
            <scheme val="minor"/>
          </rPr>
          <t>Liquidación 2021(59.183,14-41742,05). PAGADO POR ANTICIPADO- SOLICITUD DE DEVOLUCIÓN
======</t>
        </r>
      </text>
    </comment>
  </commentList>
</comments>
</file>

<file path=xl/sharedStrings.xml><?xml version="1.0" encoding="utf-8"?>
<sst xmlns="http://schemas.openxmlformats.org/spreadsheetml/2006/main" count="28" uniqueCount="23">
  <si>
    <t>CALENDARIO AMORTIZACIÓN</t>
  </si>
  <si>
    <t>ENTIDAD</t>
  </si>
  <si>
    <t>PENDIENTE DE</t>
  </si>
  <si>
    <t>DISPOSICIONES</t>
  </si>
  <si>
    <t>AMORTIZACIONES</t>
  </si>
  <si>
    <t>PENDIENTES DE AMORTIZACION</t>
  </si>
  <si>
    <t xml:space="preserve">TOTAL PENDIENTE AMORTIZAR </t>
  </si>
  <si>
    <t>PENDIENTE AMORTIZAR C/P</t>
  </si>
  <si>
    <t>PENDIENTE AMORTIZAR L/P</t>
  </si>
  <si>
    <t>IMPORTES PAGADOS POR ANTICIPADO</t>
  </si>
  <si>
    <t>AMORTIZACION</t>
  </si>
  <si>
    <t>A 31 DE DICIEMBRE</t>
  </si>
  <si>
    <t>TOTAL</t>
  </si>
  <si>
    <t>TOTAL (incluido los importes anticipados)</t>
  </si>
  <si>
    <t>AL 1 DE ENERO</t>
  </si>
  <si>
    <t>A LARGO PLAZO</t>
  </si>
  <si>
    <t>A CORTO PLAZO</t>
  </si>
  <si>
    <t>Préstamos FEDER I+D Infraestructuras. Convocatoria 2013</t>
  </si>
  <si>
    <t>Préstamos FEDER I+D Infraestructuras. Convocatoria 2015</t>
  </si>
  <si>
    <t>Préstamos FEDER I+D Infraestructuras. Convocatoria 2018</t>
  </si>
  <si>
    <t>Préstamos FEDER I+D Infraestructuras. Convocatoria 2019</t>
  </si>
  <si>
    <t>TOTALES</t>
  </si>
  <si>
    <t>dif 0.03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</si>
</sst>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0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8"/>
      <color theme="1"/>
      <name val="Arial"/>
    </font>
    <font>
      <sz val="10"/>
      <color theme="1"/>
      <name val="Arial"/>
      <scheme val="minor"/>
    </font>
    <font>
      <sz val="11"/>
      <color rgb="FF000000"/>
      <name val="Calibri"/>
    </font>
    <font>
      <sz val="11"/>
      <color theme="1"/>
      <name val="Calibri"/>
    </font>
    <font>
      <sz val="11"/>
      <color theme="1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EA9999"/>
        <bgColor rgb="FFEA9999"/>
      </patternFill>
    </fill>
    <fill>
      <patternFill patternType="solid">
        <fgColor rgb="FFFFFF00"/>
        <bgColor rgb="FFFFFF00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shrinkToFit="1"/>
    </xf>
    <xf numFmtId="0" fontId="4" fillId="0" borderId="8" xfId="0" applyFont="1" applyBorder="1" applyAlignment="1">
      <alignment vertical="center" shrinkToFit="1"/>
    </xf>
    <xf numFmtId="0" fontId="5" fillId="0" borderId="0" xfId="0" applyFont="1" applyAlignment="1"/>
    <xf numFmtId="0" fontId="4" fillId="0" borderId="12" xfId="0" applyFont="1" applyBorder="1" applyAlignment="1">
      <alignment vertical="center" shrinkToFit="1"/>
    </xf>
    <xf numFmtId="4" fontId="4" fillId="0" borderId="13" xfId="0" applyNumberFormat="1" applyFont="1" applyBorder="1"/>
    <xf numFmtId="4" fontId="4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43" fontId="1" fillId="2" borderId="14" xfId="0" applyNumberFormat="1" applyFont="1" applyFill="1" applyBorder="1" applyAlignment="1">
      <alignment horizontal="right" vertical="center" wrapText="1"/>
    </xf>
    <xf numFmtId="43" fontId="1" fillId="2" borderId="13" xfId="0" applyNumberFormat="1" applyFont="1" applyFill="1" applyBorder="1" applyAlignment="1">
      <alignment horizontal="right" vertical="center" wrapText="1"/>
    </xf>
    <xf numFmtId="43" fontId="1" fillId="2" borderId="13" xfId="0" applyNumberFormat="1" applyFont="1" applyFill="1" applyBorder="1" applyAlignment="1">
      <alignment vertical="center" wrapText="1"/>
    </xf>
    <xf numFmtId="43" fontId="1" fillId="3" borderId="18" xfId="0" applyNumberFormat="1" applyFont="1" applyFill="1" applyBorder="1" applyAlignment="1">
      <alignment vertical="center" wrapText="1"/>
    </xf>
    <xf numFmtId="43" fontId="1" fillId="2" borderId="18" xfId="0" applyNumberFormat="1" applyFont="1" applyFill="1" applyBorder="1" applyAlignment="1">
      <alignment vertical="center" wrapText="1"/>
    </xf>
    <xf numFmtId="43" fontId="1" fillId="2" borderId="14" xfId="0" applyNumberFormat="1" applyFont="1" applyFill="1" applyBorder="1" applyAlignment="1">
      <alignment vertical="center" wrapText="1"/>
    </xf>
    <xf numFmtId="43" fontId="1" fillId="2" borderId="17" xfId="0" applyNumberFormat="1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 wrapText="1"/>
    </xf>
    <xf numFmtId="43" fontId="1" fillId="2" borderId="0" xfId="0" applyNumberFormat="1" applyFont="1" applyFill="1" applyAlignment="1">
      <alignment vertical="center" wrapText="1"/>
    </xf>
    <xf numFmtId="4" fontId="1" fillId="2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3" fontId="1" fillId="2" borderId="16" xfId="0" applyNumberFormat="1" applyFont="1" applyFill="1" applyBorder="1" applyAlignment="1">
      <alignment vertical="center" wrapText="1"/>
    </xf>
    <xf numFmtId="43" fontId="6" fillId="3" borderId="13" xfId="0" applyNumberFormat="1" applyFont="1" applyFill="1" applyBorder="1" applyAlignment="1">
      <alignment horizontal="center"/>
    </xf>
    <xf numFmtId="4" fontId="7" fillId="2" borderId="13" xfId="0" applyNumberFormat="1" applyFont="1" applyFill="1" applyBorder="1" applyAlignment="1"/>
    <xf numFmtId="4" fontId="7" fillId="2" borderId="13" xfId="0" applyNumberFormat="1" applyFont="1" applyFill="1" applyBorder="1" applyAlignment="1">
      <alignment horizontal="right" wrapText="1"/>
    </xf>
    <xf numFmtId="43" fontId="1" fillId="3" borderId="14" xfId="0" applyNumberFormat="1" applyFont="1" applyFill="1" applyBorder="1" applyAlignment="1">
      <alignment vertical="center" wrapText="1"/>
    </xf>
    <xf numFmtId="4" fontId="7" fillId="0" borderId="13" xfId="0" applyNumberFormat="1" applyFont="1" applyBorder="1" applyAlignment="1"/>
    <xf numFmtId="43" fontId="6" fillId="2" borderId="13" xfId="0" applyNumberFormat="1" applyFont="1" applyFill="1" applyBorder="1" applyAlignment="1">
      <alignment horizontal="center"/>
    </xf>
    <xf numFmtId="43" fontId="6" fillId="2" borderId="16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3" fontId="2" fillId="0" borderId="12" xfId="0" applyNumberFormat="1" applyFont="1" applyBorder="1" applyAlignment="1">
      <alignment horizontal="right" vertical="center" wrapText="1"/>
    </xf>
    <xf numFmtId="43" fontId="2" fillId="0" borderId="13" xfId="0" applyNumberFormat="1" applyFont="1" applyBorder="1" applyAlignment="1">
      <alignment vertical="center" wrapText="1"/>
    </xf>
    <xf numFmtId="43" fontId="1" fillId="3" borderId="13" xfId="0" applyNumberFormat="1" applyFont="1" applyFill="1" applyBorder="1" applyAlignment="1">
      <alignment vertical="center" wrapText="1"/>
    </xf>
    <xf numFmtId="43" fontId="1" fillId="0" borderId="13" xfId="0" applyNumberFormat="1" applyFont="1" applyBorder="1" applyAlignment="1">
      <alignment vertical="center" wrapText="1"/>
    </xf>
    <xf numFmtId="43" fontId="1" fillId="0" borderId="19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4" fontId="1" fillId="0" borderId="0" xfId="0" applyNumberFormat="1" applyFont="1"/>
    <xf numFmtId="4" fontId="8" fillId="0" borderId="0" xfId="0" applyNumberFormat="1" applyFont="1"/>
    <xf numFmtId="0" fontId="1" fillId="4" borderId="0" xfId="0" applyFont="1" applyFill="1" applyAlignment="1">
      <alignment horizontal="center"/>
    </xf>
    <xf numFmtId="43" fontId="1" fillId="4" borderId="18" xfId="0" applyNumberFormat="1" applyFont="1" applyFill="1" applyBorder="1" applyAlignment="1">
      <alignment vertical="center" wrapText="1"/>
    </xf>
    <xf numFmtId="43" fontId="1" fillId="2" borderId="18" xfId="0" applyNumberFormat="1" applyFont="1" applyFill="1" applyBorder="1" applyAlignment="1">
      <alignment vertical="center" wrapText="1"/>
    </xf>
    <xf numFmtId="43" fontId="9" fillId="2" borderId="13" xfId="0" applyNumberFormat="1" applyFont="1" applyFill="1" applyBorder="1" applyAlignment="1">
      <alignment horizontal="right"/>
    </xf>
    <xf numFmtId="43" fontId="1" fillId="2" borderId="13" xfId="0" applyNumberFormat="1" applyFont="1" applyFill="1" applyBorder="1" applyAlignment="1">
      <alignment horizontal="right" vertical="center" wrapText="1"/>
    </xf>
    <xf numFmtId="4" fontId="7" fillId="4" borderId="13" xfId="0" applyNumberFormat="1" applyFont="1" applyFill="1" applyBorder="1" applyAlignment="1">
      <alignment horizontal="right" wrapText="1"/>
    </xf>
    <xf numFmtId="43" fontId="1" fillId="2" borderId="15" xfId="0" applyNumberFormat="1" applyFont="1" applyFill="1" applyBorder="1" applyAlignment="1">
      <alignment vertical="center" wrapText="1"/>
    </xf>
    <xf numFmtId="43" fontId="1" fillId="2" borderId="14" xfId="0" applyNumberFormat="1" applyFont="1" applyFill="1" applyBorder="1" applyAlignment="1">
      <alignment vertical="center" wrapText="1"/>
    </xf>
    <xf numFmtId="43" fontId="1" fillId="4" borderId="14" xfId="0" applyNumberFormat="1" applyFont="1" applyFill="1" applyBorder="1" applyAlignment="1">
      <alignment vertical="center" wrapText="1"/>
    </xf>
    <xf numFmtId="43" fontId="6" fillId="4" borderId="13" xfId="0" applyNumberFormat="1" applyFont="1" applyFill="1" applyBorder="1" applyAlignment="1">
      <alignment horizontal="center"/>
    </xf>
    <xf numFmtId="43" fontId="6" fillId="2" borderId="13" xfId="0" applyNumberFormat="1" applyFont="1" applyFill="1" applyBorder="1" applyAlignment="1">
      <alignment horizontal="center"/>
    </xf>
    <xf numFmtId="43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/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4" fontId="4" fillId="0" borderId="9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3" fillId="0" borderId="8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0" borderId="0" xfId="0" applyFont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vertical="center" shrinkToFit="1"/>
    </xf>
    <xf numFmtId="4" fontId="4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6"/>
  <sheetViews>
    <sheetView tabSelected="1" workbookViewId="0">
      <selection activeCell="G27" sqref="G27"/>
    </sheetView>
  </sheetViews>
  <sheetFormatPr baseColWidth="10" defaultColWidth="12.5703125" defaultRowHeight="15" customHeight="1" x14ac:dyDescent="0.2"/>
  <cols>
    <col min="1" max="1" width="42.85546875" customWidth="1"/>
    <col min="2" max="3" width="13.7109375" customWidth="1"/>
    <col min="4" max="4" width="14.7109375" customWidth="1"/>
    <col min="5" max="7" width="13.42578125" customWidth="1"/>
    <col min="8" max="8" width="13" customWidth="1"/>
    <col min="9" max="9" width="14.42578125" customWidth="1"/>
    <col min="10" max="10" width="13.5703125" customWidth="1"/>
    <col min="11" max="11" width="13.7109375" customWidth="1"/>
    <col min="12" max="12" width="11.7109375" customWidth="1"/>
    <col min="13" max="13" width="17.140625" customWidth="1"/>
    <col min="14" max="14" width="13.28515625" customWidth="1"/>
    <col min="15" max="15" width="12.28515625" customWidth="1"/>
    <col min="16" max="16" width="12.5703125" customWidth="1"/>
    <col min="17" max="17" width="13.5703125" customWidth="1"/>
    <col min="18" max="18" width="13" customWidth="1"/>
    <col min="19" max="19" width="11.42578125" customWidth="1"/>
    <col min="20" max="20" width="15.28515625" customWidth="1"/>
    <col min="21" max="21" width="12.42578125" customWidth="1"/>
    <col min="22" max="22" width="12.85546875" customWidth="1"/>
    <col min="23" max="23" width="23.5703125" hidden="1" customWidth="1"/>
    <col min="24" max="24" width="10.5703125" hidden="1" customWidth="1"/>
    <col min="25" max="25" width="21.7109375" hidden="1" customWidth="1"/>
    <col min="26" max="26" width="10.5703125" hidden="1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</row>
    <row r="2" spans="1:26" ht="12.75" customHeight="1" x14ac:dyDescent="0.2">
      <c r="A2" s="2"/>
      <c r="B2" s="2"/>
      <c r="C2" s="2"/>
      <c r="D2" s="2"/>
      <c r="E2" s="2"/>
      <c r="F2" s="2"/>
      <c r="G2" s="2"/>
    </row>
    <row r="3" spans="1:26" ht="12.75" customHeight="1" x14ac:dyDescent="0.2">
      <c r="A3" s="70" t="s">
        <v>0</v>
      </c>
      <c r="B3" s="71"/>
      <c r="C3" s="71"/>
      <c r="D3" s="71"/>
      <c r="E3" s="71"/>
      <c r="F3" s="72"/>
      <c r="G3" s="2"/>
    </row>
    <row r="4" spans="1:26" ht="12.75" customHeight="1" x14ac:dyDescent="0.2">
      <c r="A4" s="2"/>
      <c r="B4" s="2"/>
      <c r="C4" s="2"/>
      <c r="D4" s="2"/>
      <c r="E4" s="2"/>
      <c r="F4" s="2"/>
      <c r="G4" s="2"/>
    </row>
    <row r="5" spans="1:26" ht="12.75" customHeight="1" x14ac:dyDescent="0.2">
      <c r="A5" s="3"/>
      <c r="B5" s="3"/>
      <c r="C5" s="3"/>
      <c r="D5" s="3"/>
      <c r="E5" s="3"/>
      <c r="F5" s="3"/>
      <c r="G5" s="3"/>
    </row>
    <row r="6" spans="1:26" ht="12.75" customHeight="1" x14ac:dyDescent="0.2">
      <c r="A6" s="73"/>
      <c r="B6" s="67"/>
      <c r="C6" s="67"/>
      <c r="D6" s="67"/>
      <c r="E6" s="67"/>
      <c r="F6" s="67"/>
      <c r="G6" s="67"/>
    </row>
    <row r="7" spans="1:26" ht="12.75" customHeight="1" x14ac:dyDescent="0.2">
      <c r="A7" s="2"/>
      <c r="B7" s="2"/>
      <c r="C7" s="2"/>
      <c r="D7" s="2"/>
      <c r="E7" s="2"/>
      <c r="F7" s="2"/>
      <c r="G7" s="2"/>
    </row>
    <row r="8" spans="1:26" ht="12.75" customHeight="1" x14ac:dyDescent="0.2">
      <c r="A8" s="63" t="s">
        <v>1</v>
      </c>
      <c r="B8" s="4" t="s">
        <v>2</v>
      </c>
      <c r="C8" s="74" t="s">
        <v>3</v>
      </c>
      <c r="D8" s="75" t="s">
        <v>4</v>
      </c>
      <c r="E8" s="76" t="s">
        <v>5</v>
      </c>
      <c r="F8" s="57"/>
      <c r="G8" s="58"/>
      <c r="H8" s="56" t="s">
        <v>0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  <c r="T8" s="77" t="s">
        <v>6</v>
      </c>
      <c r="U8" s="77" t="s">
        <v>7</v>
      </c>
      <c r="V8" s="77" t="s">
        <v>8</v>
      </c>
      <c r="W8" s="77" t="s">
        <v>9</v>
      </c>
    </row>
    <row r="9" spans="1:26" ht="25.5" customHeight="1" x14ac:dyDescent="0.2">
      <c r="A9" s="64"/>
      <c r="B9" s="5" t="s">
        <v>10</v>
      </c>
      <c r="C9" s="64"/>
      <c r="D9" s="64"/>
      <c r="E9" s="62" t="s">
        <v>11</v>
      </c>
      <c r="F9" s="60"/>
      <c r="G9" s="61"/>
      <c r="H9" s="59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5"/>
      <c r="U9" s="65"/>
      <c r="V9" s="65"/>
      <c r="W9" s="65"/>
      <c r="X9" s="6" t="s">
        <v>12</v>
      </c>
      <c r="Y9" s="6" t="s">
        <v>13</v>
      </c>
    </row>
    <row r="10" spans="1:26" ht="12.75" customHeight="1" x14ac:dyDescent="0.2">
      <c r="A10" s="65"/>
      <c r="B10" s="7" t="s">
        <v>14</v>
      </c>
      <c r="C10" s="65"/>
      <c r="D10" s="65"/>
      <c r="E10" s="8" t="s">
        <v>15</v>
      </c>
      <c r="F10" s="8" t="s">
        <v>16</v>
      </c>
      <c r="G10" s="9" t="s">
        <v>12</v>
      </c>
      <c r="H10" s="10">
        <v>2021</v>
      </c>
      <c r="I10" s="10">
        <v>2022</v>
      </c>
      <c r="J10" s="43">
        <v>2023</v>
      </c>
      <c r="K10" s="10">
        <v>2024</v>
      </c>
      <c r="L10" s="10">
        <v>2025</v>
      </c>
      <c r="M10" s="10">
        <v>2026</v>
      </c>
      <c r="N10" s="10">
        <v>2027</v>
      </c>
      <c r="O10" s="10">
        <v>2028</v>
      </c>
      <c r="P10" s="10">
        <v>2029</v>
      </c>
      <c r="Q10" s="10">
        <v>2030</v>
      </c>
      <c r="R10" s="10">
        <v>2031</v>
      </c>
      <c r="S10" s="10">
        <v>2032</v>
      </c>
      <c r="T10" s="11"/>
    </row>
    <row r="11" spans="1:26" ht="27.75" customHeight="1" x14ac:dyDescent="0.2">
      <c r="A11" s="13" t="s">
        <v>17</v>
      </c>
      <c r="B11" s="14">
        <v>79977.94</v>
      </c>
      <c r="C11" s="15"/>
      <c r="D11" s="18">
        <v>26119.02</v>
      </c>
      <c r="E11" s="15">
        <f t="shared" ref="E11:E14" si="0">SUM(K11:S11)</f>
        <v>27604.11</v>
      </c>
      <c r="F11" s="15">
        <f>J11</f>
        <v>26254.84</v>
      </c>
      <c r="G11" s="16">
        <f t="shared" ref="G11:G15" si="1">E11+F11</f>
        <v>53858.95</v>
      </c>
      <c r="H11" s="17">
        <v>25983.88</v>
      </c>
      <c r="I11" s="18">
        <v>26119.02</v>
      </c>
      <c r="J11" s="44">
        <v>26254.84</v>
      </c>
      <c r="K11" s="18">
        <v>26391.5</v>
      </c>
      <c r="L11" s="45">
        <v>1212.6099999999999</v>
      </c>
      <c r="M11" s="19"/>
      <c r="N11" s="19"/>
      <c r="O11" s="19"/>
      <c r="P11" s="19"/>
      <c r="Q11" s="19"/>
      <c r="R11" s="19"/>
      <c r="S11" s="20"/>
      <c r="T11" s="21">
        <f t="shared" ref="T11:T14" si="2">I11+J11+K11+L11+M11+N11+O11+P11+Q11</f>
        <v>79977.97</v>
      </c>
      <c r="U11" s="22">
        <f t="shared" ref="U11:U14" si="3">I11</f>
        <v>26119.02</v>
      </c>
      <c r="V11" s="23">
        <f t="shared" ref="V11:V15" si="4">T11-U11</f>
        <v>53858.95</v>
      </c>
      <c r="W11" s="24">
        <v>0</v>
      </c>
      <c r="X11" s="25">
        <f t="shared" ref="X11:X15" si="5">V11-W11</f>
        <v>53858.95</v>
      </c>
      <c r="Y11" s="25">
        <f t="shared" ref="Y11:Y15" si="6">T11-W11</f>
        <v>79977.97</v>
      </c>
      <c r="Z11" s="12"/>
    </row>
    <row r="12" spans="1:26" ht="27.75" customHeight="1" x14ac:dyDescent="0.25">
      <c r="A12" s="13" t="s">
        <v>18</v>
      </c>
      <c r="B12" s="46">
        <v>198011.54</v>
      </c>
      <c r="C12" s="15"/>
      <c r="D12" s="47">
        <v>39531.870000000003</v>
      </c>
      <c r="E12" s="15">
        <f t="shared" si="0"/>
        <v>118912.57</v>
      </c>
      <c r="F12" s="47">
        <v>39567.050000000003</v>
      </c>
      <c r="G12" s="16">
        <f t="shared" si="1"/>
        <v>158479.62</v>
      </c>
      <c r="H12" s="27">
        <v>43671.47</v>
      </c>
      <c r="I12" s="28">
        <v>39531.870000000003</v>
      </c>
      <c r="J12" s="48">
        <v>39567.050000000003</v>
      </c>
      <c r="K12" s="29">
        <v>39602.269999999997</v>
      </c>
      <c r="L12" s="29">
        <v>39637.51</v>
      </c>
      <c r="M12" s="29">
        <v>39672.79</v>
      </c>
      <c r="N12" s="16"/>
      <c r="O12" s="16"/>
      <c r="P12" s="16"/>
      <c r="Q12" s="16"/>
      <c r="R12" s="16"/>
      <c r="S12" s="26"/>
      <c r="T12" s="21">
        <f t="shared" si="2"/>
        <v>198011.49000000002</v>
      </c>
      <c r="U12" s="23">
        <f t="shared" si="3"/>
        <v>39531.870000000003</v>
      </c>
      <c r="V12" s="23">
        <f t="shared" si="4"/>
        <v>158479.62000000002</v>
      </c>
      <c r="W12" s="12">
        <v>3480.5</v>
      </c>
      <c r="X12" s="25">
        <f t="shared" si="5"/>
        <v>154999.12000000002</v>
      </c>
      <c r="Y12" s="25">
        <f t="shared" si="6"/>
        <v>194530.99000000002</v>
      </c>
      <c r="Z12" s="12"/>
    </row>
    <row r="13" spans="1:26" ht="27.75" customHeight="1" x14ac:dyDescent="0.25">
      <c r="A13" s="13" t="s">
        <v>19</v>
      </c>
      <c r="B13" s="16">
        <v>324007.01</v>
      </c>
      <c r="C13" s="16"/>
      <c r="D13" s="49">
        <v>42000.88</v>
      </c>
      <c r="E13" s="15">
        <f t="shared" si="0"/>
        <v>241719.53999999998</v>
      </c>
      <c r="F13" s="15">
        <f t="shared" ref="F13:F14" si="7">J13</f>
        <v>40286.589999999997</v>
      </c>
      <c r="G13" s="16">
        <f t="shared" si="1"/>
        <v>282006.13</v>
      </c>
      <c r="H13" s="30">
        <v>40500.879999999997</v>
      </c>
      <c r="I13" s="50">
        <v>42000.88</v>
      </c>
      <c r="J13" s="51">
        <v>40286.589999999997</v>
      </c>
      <c r="K13" s="50">
        <v>40286.589999999997</v>
      </c>
      <c r="L13" s="50">
        <v>40286.589999999997</v>
      </c>
      <c r="M13" s="50">
        <v>40286.589999999997</v>
      </c>
      <c r="N13" s="50">
        <v>40286.589999999997</v>
      </c>
      <c r="O13" s="50">
        <v>40286.589999999997</v>
      </c>
      <c r="P13" s="50">
        <v>40286.589999999997</v>
      </c>
      <c r="Q13" s="16"/>
      <c r="R13" s="16"/>
      <c r="S13" s="26"/>
      <c r="T13" s="21">
        <f t="shared" si="2"/>
        <v>324007.01</v>
      </c>
      <c r="U13" s="22">
        <f t="shared" si="3"/>
        <v>42000.88</v>
      </c>
      <c r="V13" s="23">
        <f t="shared" si="4"/>
        <v>282006.13</v>
      </c>
      <c r="W13" s="31">
        <v>0</v>
      </c>
      <c r="X13" s="25">
        <f t="shared" si="5"/>
        <v>282006.13</v>
      </c>
      <c r="Y13" s="25">
        <f t="shared" si="6"/>
        <v>324007.01</v>
      </c>
      <c r="Z13" s="12"/>
    </row>
    <row r="14" spans="1:26" ht="27.75" customHeight="1" x14ac:dyDescent="0.25">
      <c r="A14" s="13" t="s">
        <v>20</v>
      </c>
      <c r="B14" s="46">
        <v>358237.37</v>
      </c>
      <c r="C14" s="15"/>
      <c r="D14" s="47">
        <v>41742.050000000003</v>
      </c>
      <c r="E14" s="15">
        <f t="shared" si="0"/>
        <v>274753.25999999995</v>
      </c>
      <c r="F14" s="15">
        <f t="shared" si="7"/>
        <v>41742.050000000003</v>
      </c>
      <c r="G14" s="16">
        <f t="shared" si="1"/>
        <v>316495.30999999994</v>
      </c>
      <c r="H14" s="27">
        <v>41742.050000000003</v>
      </c>
      <c r="I14" s="32">
        <v>41742.050000000003</v>
      </c>
      <c r="J14" s="52">
        <v>41742.050000000003</v>
      </c>
      <c r="K14" s="32">
        <v>41742.050000000003</v>
      </c>
      <c r="L14" s="32">
        <v>41742.050000000003</v>
      </c>
      <c r="M14" s="32">
        <v>41742.050000000003</v>
      </c>
      <c r="N14" s="32">
        <v>41742.050000000003</v>
      </c>
      <c r="O14" s="32">
        <v>41742.050000000003</v>
      </c>
      <c r="P14" s="32">
        <v>41742.050000000003</v>
      </c>
      <c r="Q14" s="32">
        <v>41742.050000000003</v>
      </c>
      <c r="R14" s="53">
        <v>-17441.09</v>
      </c>
      <c r="S14" s="33"/>
      <c r="T14" s="21">
        <f t="shared" si="2"/>
        <v>375678.44999999995</v>
      </c>
      <c r="U14" s="22">
        <f t="shared" si="3"/>
        <v>41742.050000000003</v>
      </c>
      <c r="V14" s="23">
        <f t="shared" si="4"/>
        <v>333936.39999999997</v>
      </c>
      <c r="W14" s="24">
        <v>17441.09</v>
      </c>
      <c r="X14" s="25">
        <f t="shared" si="5"/>
        <v>316495.30999999994</v>
      </c>
      <c r="Y14" s="25">
        <f t="shared" si="6"/>
        <v>358237.35999999993</v>
      </c>
      <c r="Z14" s="12"/>
    </row>
    <row r="15" spans="1:26" ht="27.75" customHeight="1" x14ac:dyDescent="0.2">
      <c r="A15" s="34" t="s">
        <v>21</v>
      </c>
      <c r="B15" s="35">
        <f t="shared" ref="B15:F15" si="8">SUM(B11:B14)</f>
        <v>960233.86</v>
      </c>
      <c r="C15" s="35">
        <f t="shared" si="8"/>
        <v>0</v>
      </c>
      <c r="D15" s="35">
        <f t="shared" si="8"/>
        <v>149393.82</v>
      </c>
      <c r="E15" s="35">
        <f t="shared" si="8"/>
        <v>662989.48</v>
      </c>
      <c r="F15" s="35">
        <f t="shared" si="8"/>
        <v>147850.53</v>
      </c>
      <c r="G15" s="36">
        <f t="shared" si="1"/>
        <v>810840.01</v>
      </c>
      <c r="H15" s="37">
        <f>SUM(H11:H14)</f>
        <v>151898.28000000003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9"/>
      <c r="T15" s="40">
        <f>T11+T12+T13+T14</f>
        <v>977674.91999999993</v>
      </c>
      <c r="U15" s="54">
        <f>SUM(U11:U14)</f>
        <v>149393.82</v>
      </c>
      <c r="V15" s="25">
        <f t="shared" si="4"/>
        <v>828281.09999999986</v>
      </c>
      <c r="W15" s="12">
        <f>W12+W14</f>
        <v>20921.59</v>
      </c>
      <c r="X15" s="25">
        <f t="shared" si="5"/>
        <v>807359.50999999989</v>
      </c>
      <c r="Y15" s="25">
        <f t="shared" si="6"/>
        <v>956753.33</v>
      </c>
      <c r="Z15" s="12"/>
    </row>
    <row r="16" spans="1:26" ht="12.75" customHeight="1" x14ac:dyDescent="0.2">
      <c r="A16" s="66"/>
      <c r="B16" s="67"/>
      <c r="C16" s="41"/>
      <c r="D16" s="41"/>
      <c r="E16" s="41"/>
      <c r="F16" s="55"/>
      <c r="G16" s="41">
        <f>G11+G12+G13+G14</f>
        <v>810840.01</v>
      </c>
      <c r="X16" s="6" t="s">
        <v>22</v>
      </c>
    </row>
    <row r="17" spans="1:22" ht="12.75" customHeight="1" x14ac:dyDescent="0.2">
      <c r="A17" s="68"/>
      <c r="B17" s="67"/>
      <c r="C17" s="41"/>
      <c r="D17" s="41"/>
      <c r="E17" s="41"/>
      <c r="F17" s="69"/>
      <c r="T17" s="6">
        <v>9</v>
      </c>
    </row>
    <row r="18" spans="1:22" ht="12.75" customHeight="1" x14ac:dyDescent="0.2">
      <c r="A18" s="67"/>
      <c r="B18" s="67"/>
      <c r="C18" s="41"/>
      <c r="D18" s="42"/>
      <c r="E18" s="42"/>
      <c r="F18" s="67"/>
    </row>
    <row r="19" spans="1:22" ht="12.75" customHeight="1" x14ac:dyDescent="0.2"/>
    <row r="20" spans="1:22" ht="12.75" customHeight="1" x14ac:dyDescent="0.2"/>
    <row r="21" spans="1:22" ht="12.75" customHeight="1" x14ac:dyDescent="0.2"/>
    <row r="22" spans="1:22" ht="12.75" customHeight="1" x14ac:dyDescent="0.2"/>
    <row r="23" spans="1:22" ht="12.75" customHeight="1" x14ac:dyDescent="0.2"/>
    <row r="24" spans="1:22" ht="12.75" customHeight="1" x14ac:dyDescent="0.2"/>
    <row r="25" spans="1:22" ht="12.75" customHeight="1" x14ac:dyDescent="0.2"/>
    <row r="26" spans="1:22" ht="12.75" customHeight="1" x14ac:dyDescent="0.2">
      <c r="V26" s="77" t="s">
        <v>9</v>
      </c>
    </row>
    <row r="27" spans="1:22" ht="12.75" customHeight="1" x14ac:dyDescent="0.2">
      <c r="V27" s="65"/>
    </row>
    <row r="28" spans="1:22" ht="12.75" customHeight="1" x14ac:dyDescent="0.2"/>
    <row r="29" spans="1:22" ht="12.75" customHeight="1" x14ac:dyDescent="0.2">
      <c r="V29" s="12"/>
    </row>
    <row r="30" spans="1:22" ht="12.75" customHeight="1" x14ac:dyDescent="0.2">
      <c r="V30" s="12"/>
    </row>
    <row r="31" spans="1:22" ht="12.75" customHeight="1" x14ac:dyDescent="0.2">
      <c r="V31" s="12"/>
    </row>
    <row r="32" spans="1:22" ht="12.75" customHeight="1" x14ac:dyDescent="0.2">
      <c r="V32" s="12"/>
    </row>
    <row r="33" spans="21:22" ht="12.75" customHeight="1" x14ac:dyDescent="0.2">
      <c r="V33" s="24">
        <v>0</v>
      </c>
    </row>
    <row r="34" spans="21:22" ht="12.75" customHeight="1" x14ac:dyDescent="0.2">
      <c r="U34" s="13" t="s">
        <v>18</v>
      </c>
      <c r="V34" s="12">
        <v>3480.5</v>
      </c>
    </row>
    <row r="35" spans="21:22" ht="12.75" customHeight="1" x14ac:dyDescent="0.25">
      <c r="V35" s="31">
        <v>0</v>
      </c>
    </row>
    <row r="36" spans="21:22" ht="12.75" customHeight="1" x14ac:dyDescent="0.2">
      <c r="U36" s="13" t="s">
        <v>20</v>
      </c>
      <c r="V36" s="24">
        <v>17441.09</v>
      </c>
    </row>
    <row r="37" spans="21:22" ht="12.75" customHeight="1" x14ac:dyDescent="0.2">
      <c r="V37" s="12">
        <f>V34+V36</f>
        <v>20921.59</v>
      </c>
    </row>
    <row r="38" spans="21:22" ht="12.75" customHeight="1" x14ac:dyDescent="0.2"/>
    <row r="39" spans="21:22" ht="12.75" customHeight="1" x14ac:dyDescent="0.2"/>
    <row r="40" spans="21:22" ht="12.75" customHeight="1" x14ac:dyDescent="0.2"/>
    <row r="41" spans="21:22" ht="12.75" customHeight="1" x14ac:dyDescent="0.2"/>
    <row r="42" spans="21:22" ht="12.75" customHeight="1" x14ac:dyDescent="0.2"/>
    <row r="43" spans="21:22" ht="12.75" customHeight="1" x14ac:dyDescent="0.2"/>
    <row r="44" spans="21:22" ht="12.75" customHeight="1" x14ac:dyDescent="0.2"/>
    <row r="45" spans="21:22" ht="12.75" customHeight="1" x14ac:dyDescent="0.2"/>
    <row r="46" spans="21:22" ht="12.75" customHeight="1" x14ac:dyDescent="0.2"/>
    <row r="47" spans="21:22" ht="12.75" customHeight="1" x14ac:dyDescent="0.2"/>
    <row r="48" spans="21:2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</sheetData>
  <mergeCells count="16">
    <mergeCell ref="T8:T9"/>
    <mergeCell ref="U8:U9"/>
    <mergeCell ref="V8:V9"/>
    <mergeCell ref="W8:W9"/>
    <mergeCell ref="V26:V27"/>
    <mergeCell ref="A3:F3"/>
    <mergeCell ref="A6:G6"/>
    <mergeCell ref="C8:C10"/>
    <mergeCell ref="D8:D10"/>
    <mergeCell ref="E8:G8"/>
    <mergeCell ref="H8:S9"/>
    <mergeCell ref="E9:G9"/>
    <mergeCell ref="A8:A10"/>
    <mergeCell ref="A16:B16"/>
    <mergeCell ref="A17:B18"/>
    <mergeCell ref="F17:F18"/>
  </mergeCells>
  <printOptions horizontalCentered="1"/>
  <pageMargins left="0.78740157480314965" right="0.39370078740157483" top="0.98425196850393704" bottom="0.98425196850393704" header="0" footer="0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AMORTIZACIÓN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Hernando de Benito</dc:creator>
  <cp:lastModifiedBy>MARIA JOSE FLOREZ CATON</cp:lastModifiedBy>
  <dcterms:created xsi:type="dcterms:W3CDTF">2021-05-26T22:58:28Z</dcterms:created>
  <dcterms:modified xsi:type="dcterms:W3CDTF">2023-06-07T13:16:48Z</dcterms:modified>
</cp:coreProperties>
</file>